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4\1 výzva\"/>
    </mc:Choice>
  </mc:AlternateContent>
  <xr:revisionPtr revIDLastSave="0" documentId="13_ncr:1_{0963CB3E-225F-48BB-8DFB-0B6672193AE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technika'!$B$6:$V$12</definedName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T12" i="1" l="1"/>
  <c r="P12" i="1"/>
  <c r="S11" i="1"/>
  <c r="P11" i="1"/>
  <c r="S12" i="1" l="1"/>
  <c r="T11" i="1"/>
  <c r="S9" i="1" l="1"/>
  <c r="T9" i="1"/>
  <c r="P9" i="1"/>
  <c r="S10" i="1"/>
  <c r="S8" i="1"/>
  <c r="T8" i="1"/>
  <c r="P8" i="1"/>
  <c r="P10" i="1"/>
  <c r="T7" i="1"/>
  <c r="P7" i="1"/>
  <c r="Q15" i="1" l="1"/>
  <c r="T10" i="1"/>
  <c r="S7" i="1"/>
  <c r="R15" i="1" s="1"/>
</calcChain>
</file>

<file path=xl/sharedStrings.xml><?xml version="1.0" encoding="utf-8"?>
<sst xmlns="http://schemas.openxmlformats.org/spreadsheetml/2006/main" count="64" uniqueCount="49">
  <si>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</si>
  <si>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</si>
  <si>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</si>
  <si>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</si>
  <si>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</si>
  <si>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</si>
  <si>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</si>
  <si>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</si>
  <si>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</si>
  <si>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</si>
  <si>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</si>
  <si>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32421000-0 - Síťová kabeláž </t>
  </si>
  <si>
    <t>32424000-1 - Síťová infrastruktura</t>
  </si>
  <si>
    <t>32562000-0 - Optické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</si>
  <si>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</si>
  <si>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</si>
  <si>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</si>
  <si>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</si>
  <si>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</si>
  <si>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</si>
  <si>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</si>
  <si>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</si>
  <si>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</si>
  <si>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</si>
  <si>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</si>
  <si>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</si>
  <si>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</si>
  <si>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</si>
  <si>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</si>
  <si>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</si>
  <si>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</si>
  <si>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</si>
  <si>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</si>
  <si>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 xml:space="preserve">Příloha č. 2 Kupní smlouvy - technická specifikace
Výpočetní technika (III.) 024 - 2022 </t>
  </si>
  <si>
    <t>Pokud financováno z projektových prostředků, pak ŘEŠITEL uvede: NÁZEV A ČÍSLO DOTAČNÍHO PROJEKTU</t>
  </si>
  <si>
    <t>Ing. Antonín Vrba,
Tel.: 776 486 877,
37763 2867</t>
  </si>
  <si>
    <t>Univerzitní 20, 
301 00 Plzeň,
Centrum informatizace a výpočetní techniky - Oddělení Komunikační a počítačové sítě,
místnost UI 423</t>
  </si>
  <si>
    <t>Optický patch cord 09/125, 1m</t>
  </si>
  <si>
    <t>Typ vlákna: SM, 09/125, OS2, G657A1.
Konektory: E2000-LC.
Broušení: APC-UPC.
Barva: žlutá.
Armorování: ne.
Plášť: LSZH.
Průměr: 3 mm.
Délka: 1 m.
Provedení: Duplex.</t>
  </si>
  <si>
    <t>Optický patch cord 09/125 2m</t>
  </si>
  <si>
    <t>Typ vlákna: SM, 09/125, OS2, G657A1.
Konektory: E2000-LC.
Broušení: APC-UPC.
Barva: žlutá.
Armorování: ne.
Plášť: LSZH.
Průměr: 3 mm.
Délka: 2 m.
Provedení: Duplex.</t>
  </si>
  <si>
    <t>Kabel napájecí 230V s konektory C15-C14</t>
  </si>
  <si>
    <t>První konektor: IEC 320 C15 zásuvka s drážkou.
Druhý konektor: IEC 320 C14 vidlice.
Standardní přístrojová zásuvka-zástrčka, max. 250 V, trížilový.
Průřez vodiče: 3x 1,5 mm2.
Proudové zatížení: max. 10A.
Napětí max. 250V.
Barevné provedení: černé.
Délka kabelu 2 m.</t>
  </si>
  <si>
    <t>Napájecí lišta do racku s přepěťovou ochranou</t>
  </si>
  <si>
    <t>19" napájecí panel – montáž do racku.
Osm síťových zásuvek 230 V natočených o 30° s uzemňovacím kolíkem.
Zabudovaná přepěťová ochrana s absorbcí do 140 J.
Přívodní kabel 3m CEE 7.</t>
  </si>
  <si>
    <t xml:space="preserve">Patch kabel UTP 1m </t>
  </si>
  <si>
    <t xml:space="preserve">Patch kabel UTP 2m </t>
  </si>
  <si>
    <t>Kategorie: CAT5e.
Typ stínění: UTP (U/UTP).
Průřez kabelu: AWG24.
Typ kabelu: lanko (licna).
Materiál vodiče: měď.
Materiál pláště: PVC.
Délka: 1 m.
Barva: šedá</t>
  </si>
  <si>
    <t>Kategorie: CAT5e.
Typ stínění: UTP (U/UTP).
Průřez kabelu: AWG24.
Typ kabelu: lanko (licna).
Materiál vodiče: měď.
Materiál pláště: PVC.
Délka: 2 m.
Barva: šedá.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</si>
</sst>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20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59" zoomScaleNormal="59" workbookViewId="0">
      <selection activeCell="R7" sqref="R7: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140625" style="1" customWidth="1"/>
    <col min="4" max="4" width="12.28515625" style="2" customWidth="1"/>
    <col min="5" max="5" width="10.5703125" style="3" customWidth="1"/>
    <col min="6" max="6" width="82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0.7109375" style="5" hidden="1" customWidth="1"/>
    <col min="12" max="12" width="27" style="5" customWidth="1"/>
    <col min="13" max="13" width="24.85546875" style="5" customWidth="1"/>
    <col min="14" max="14" width="42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6.7109375" style="6" customWidth="1"/>
    <col min="23" max="16384" width="9.140625" style="5"/>
  </cols>
  <sheetData>
    <row r="1" spans="1:22" ht="40.9" customHeight="1" x14ac:dyDescent="0.25">
      <c r="B1" s="94" t="s">
        <v>33</v>
      </c>
      <c r="C1" s="95"/>
      <c r="D1" s="9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55" t="s">
        <v>31</v>
      </c>
      <c r="P6" s="41" t="s">
        <v>22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23</v>
      </c>
      <c r="V6" s="41" t="s">
        <v>24</v>
      </c>
    </row>
    <row r="7" spans="1:22" ht="173.25" customHeight="1" thickTop="1" x14ac:dyDescent="0.25">
      <c r="A7" s="20"/>
      <c r="B7" s="48">
        <v>1</v>
      </c>
      <c r="C7" s="74" t="s">
        <v>37</v>
      </c>
      <c r="D7" s="49">
        <v>5</v>
      </c>
      <c r="E7" s="77" t="s">
        <v>26</v>
      </c>
      <c r="F7" s="72" t="s">
        <v>38</v>
      </c>
      <c r="G7" s="113"/>
      <c r="H7" s="50" t="s">
        <v>30</v>
      </c>
      <c r="I7" s="104" t="s">
        <v>32</v>
      </c>
      <c r="J7" s="110" t="s">
        <v>30</v>
      </c>
      <c r="K7" s="104"/>
      <c r="L7" s="107"/>
      <c r="M7" s="98" t="s">
        <v>35</v>
      </c>
      <c r="N7" s="98" t="s">
        <v>36</v>
      </c>
      <c r="O7" s="101">
        <v>14</v>
      </c>
      <c r="P7" s="51">
        <f>D7*Q7</f>
        <v>1150</v>
      </c>
      <c r="Q7" s="52">
        <v>230</v>
      </c>
      <c r="R7" s="116"/>
      <c r="S7" s="53">
        <f>D7*R7</f>
        <v>0</v>
      </c>
      <c r="T7" s="54" t="str">
        <f t="shared" ref="T7" si="0">IF(ISNUMBER(R7), IF(R7&gt;Q7,"NEVYHOVUJE","VYHOVUJE")," ")</f>
        <v xml:space="preserve"> </v>
      </c>
      <c r="U7" s="91"/>
      <c r="V7" s="77" t="s">
        <v>13</v>
      </c>
    </row>
    <row r="8" spans="1:22" ht="152.25" customHeight="1" x14ac:dyDescent="0.25">
      <c r="A8" s="20"/>
      <c r="B8" s="64">
        <v>2</v>
      </c>
      <c r="C8" s="75" t="s">
        <v>39</v>
      </c>
      <c r="D8" s="65">
        <v>5</v>
      </c>
      <c r="E8" s="78" t="s">
        <v>26</v>
      </c>
      <c r="F8" s="73" t="s">
        <v>40</v>
      </c>
      <c r="G8" s="114"/>
      <c r="H8" s="66" t="s">
        <v>30</v>
      </c>
      <c r="I8" s="105"/>
      <c r="J8" s="111"/>
      <c r="K8" s="105"/>
      <c r="L8" s="108"/>
      <c r="M8" s="99"/>
      <c r="N8" s="99"/>
      <c r="O8" s="102"/>
      <c r="P8" s="67">
        <f>D8*Q8</f>
        <v>1350</v>
      </c>
      <c r="Q8" s="68">
        <v>270</v>
      </c>
      <c r="R8" s="117"/>
      <c r="S8" s="69">
        <f>D8*R8</f>
        <v>0</v>
      </c>
      <c r="T8" s="70" t="str">
        <f t="shared" ref="T8:T10" si="1">IF(ISNUMBER(R8), IF(R8&gt;Q8,"NEVYHOVUJE","VYHOVUJE")," ")</f>
        <v xml:space="preserve"> </v>
      </c>
      <c r="U8" s="92"/>
      <c r="V8" s="78" t="s">
        <v>13</v>
      </c>
    </row>
    <row r="9" spans="1:22" ht="150" customHeight="1" x14ac:dyDescent="0.25">
      <c r="A9" s="20"/>
      <c r="B9" s="64">
        <v>3</v>
      </c>
      <c r="C9" s="75" t="s">
        <v>41</v>
      </c>
      <c r="D9" s="65">
        <v>4</v>
      </c>
      <c r="E9" s="78" t="s">
        <v>26</v>
      </c>
      <c r="F9" s="73" t="s">
        <v>42</v>
      </c>
      <c r="G9" s="114"/>
      <c r="H9" s="66" t="s">
        <v>30</v>
      </c>
      <c r="I9" s="105"/>
      <c r="J9" s="111"/>
      <c r="K9" s="105"/>
      <c r="L9" s="108"/>
      <c r="M9" s="99"/>
      <c r="N9" s="99"/>
      <c r="O9" s="102"/>
      <c r="P9" s="67">
        <f>D9*Q9</f>
        <v>460</v>
      </c>
      <c r="Q9" s="68">
        <v>115</v>
      </c>
      <c r="R9" s="117"/>
      <c r="S9" s="69">
        <f>D9*R9</f>
        <v>0</v>
      </c>
      <c r="T9" s="70" t="str">
        <f t="shared" ref="T9" si="2">IF(ISNUMBER(R9), IF(R9&gt;Q9,"NEVYHOVUJE","VYHOVUJE")," ")</f>
        <v xml:space="preserve"> </v>
      </c>
      <c r="U9" s="92"/>
      <c r="V9" s="78" t="s">
        <v>11</v>
      </c>
    </row>
    <row r="10" spans="1:22" ht="99.75" customHeight="1" x14ac:dyDescent="0.25">
      <c r="A10" s="20"/>
      <c r="B10" s="64">
        <v>4</v>
      </c>
      <c r="C10" s="71" t="s">
        <v>43</v>
      </c>
      <c r="D10" s="65">
        <v>10</v>
      </c>
      <c r="E10" s="78" t="s">
        <v>26</v>
      </c>
      <c r="F10" s="73" t="s">
        <v>44</v>
      </c>
      <c r="G10" s="114"/>
      <c r="H10" s="66" t="s">
        <v>30</v>
      </c>
      <c r="I10" s="105"/>
      <c r="J10" s="111"/>
      <c r="K10" s="105"/>
      <c r="L10" s="108"/>
      <c r="M10" s="99"/>
      <c r="N10" s="99"/>
      <c r="O10" s="102"/>
      <c r="P10" s="67">
        <f>D10*Q10</f>
        <v>5900</v>
      </c>
      <c r="Q10" s="68">
        <v>590</v>
      </c>
      <c r="R10" s="117"/>
      <c r="S10" s="69">
        <f>D10*R10</f>
        <v>0</v>
      </c>
      <c r="T10" s="70" t="str">
        <f t="shared" si="1"/>
        <v xml:space="preserve"> </v>
      </c>
      <c r="U10" s="92"/>
      <c r="V10" s="78" t="s">
        <v>12</v>
      </c>
    </row>
    <row r="11" spans="1:22" ht="155.25" customHeight="1" x14ac:dyDescent="0.25">
      <c r="A11" s="20"/>
      <c r="B11" s="64">
        <v>5</v>
      </c>
      <c r="C11" s="71" t="s">
        <v>45</v>
      </c>
      <c r="D11" s="65">
        <v>100</v>
      </c>
      <c r="E11" s="78" t="s">
        <v>26</v>
      </c>
      <c r="F11" s="73" t="s">
        <v>47</v>
      </c>
      <c r="G11" s="114"/>
      <c r="H11" s="66" t="s">
        <v>30</v>
      </c>
      <c r="I11" s="105"/>
      <c r="J11" s="111"/>
      <c r="K11" s="105"/>
      <c r="L11" s="108"/>
      <c r="M11" s="99"/>
      <c r="N11" s="99"/>
      <c r="O11" s="102"/>
      <c r="P11" s="67">
        <f>D11*Q11</f>
        <v>3400</v>
      </c>
      <c r="Q11" s="68">
        <v>34</v>
      </c>
      <c r="R11" s="117"/>
      <c r="S11" s="69">
        <f>D11*R11</f>
        <v>0</v>
      </c>
      <c r="T11" s="70" t="str">
        <f t="shared" ref="T11" si="3">IF(ISNUMBER(R11), IF(R11&gt;Q11,"NEVYHOVUJE","VYHOVUJE")," ")</f>
        <v xml:space="preserve"> </v>
      </c>
      <c r="U11" s="92"/>
      <c r="V11" s="78" t="s">
        <v>11</v>
      </c>
    </row>
    <row r="12" spans="1:22" ht="145.5" customHeight="1" thickBot="1" x14ac:dyDescent="0.3">
      <c r="A12" s="20"/>
      <c r="B12" s="56">
        <v>6</v>
      </c>
      <c r="C12" s="57" t="s">
        <v>46</v>
      </c>
      <c r="D12" s="58">
        <v>100</v>
      </c>
      <c r="E12" s="79" t="s">
        <v>26</v>
      </c>
      <c r="F12" s="76" t="s">
        <v>48</v>
      </c>
      <c r="G12" s="115"/>
      <c r="H12" s="59" t="s">
        <v>30</v>
      </c>
      <c r="I12" s="106"/>
      <c r="J12" s="112"/>
      <c r="K12" s="106"/>
      <c r="L12" s="109"/>
      <c r="M12" s="100"/>
      <c r="N12" s="100"/>
      <c r="O12" s="103"/>
      <c r="P12" s="60">
        <f>D12*Q12</f>
        <v>4700</v>
      </c>
      <c r="Q12" s="61">
        <v>47</v>
      </c>
      <c r="R12" s="118"/>
      <c r="S12" s="62">
        <f>D12*R12</f>
        <v>0</v>
      </c>
      <c r="T12" s="63" t="str">
        <f t="shared" ref="T12" si="4">IF(ISNUMBER(R12), IF(R12&gt;Q12,"NEVYHOVUJE","VYHOVUJE")," ")</f>
        <v xml:space="preserve"> </v>
      </c>
      <c r="U12" s="93"/>
      <c r="V12" s="79" t="s">
        <v>11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89" t="s">
        <v>29</v>
      </c>
      <c r="C14" s="89"/>
      <c r="D14" s="89"/>
      <c r="E14" s="89"/>
      <c r="F14" s="89"/>
      <c r="G14" s="89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86" t="s">
        <v>10</v>
      </c>
      <c r="S14" s="87"/>
      <c r="T14" s="88"/>
      <c r="U14" s="24"/>
      <c r="V14" s="25"/>
    </row>
    <row r="15" spans="1:22" ht="24.75" customHeight="1" thickTop="1" thickBot="1" x14ac:dyDescent="0.3">
      <c r="B15" s="90"/>
      <c r="C15" s="90"/>
      <c r="D15" s="90"/>
      <c r="E15" s="90"/>
      <c r="F15" s="90"/>
      <c r="G15" s="90"/>
      <c r="H15" s="90"/>
      <c r="I15" s="26"/>
      <c r="L15" s="9"/>
      <c r="M15" s="9"/>
      <c r="N15" s="9"/>
      <c r="O15" s="27"/>
      <c r="P15" s="27"/>
      <c r="Q15" s="28">
        <f>SUM(P7:P12)</f>
        <v>16960</v>
      </c>
      <c r="R15" s="83">
        <f>SUM(S7:S12)</f>
        <v>0</v>
      </c>
      <c r="S15" s="84"/>
      <c r="T15" s="85"/>
    </row>
    <row r="16" spans="1:22" ht="15.75" thickTop="1" x14ac:dyDescent="0.25">
      <c r="B16" s="82" t="s">
        <v>28</v>
      </c>
      <c r="C16" s="82"/>
      <c r="D16" s="82"/>
      <c r="E16" s="82"/>
      <c r="F16" s="82"/>
      <c r="G16" s="82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81"/>
      <c r="H18" s="8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2pGJBDVJHxXhhjxMI6Lid75s1n3LyeWKoKFWaxvbsf6dCmTYGvr7LmfU7U1eEe7uOt5bxMnKWkaWJmz2czcc5A==" saltValue="lAyGY82IzJ+8bchdaMxCdQ==" spinCount="100000" sheet="1" objects="1" scenarios="1"/>
  <mergeCells count="15">
    <mergeCell ref="U7:U12"/>
    <mergeCell ref="B1:D1"/>
    <mergeCell ref="G5:H5"/>
    <mergeCell ref="M7:M12"/>
    <mergeCell ref="N7:N12"/>
    <mergeCell ref="O7:O12"/>
    <mergeCell ref="K7:K12"/>
    <mergeCell ref="L7:L12"/>
    <mergeCell ref="I7:I12"/>
    <mergeCell ref="J7:J12"/>
    <mergeCell ref="B16:G16"/>
    <mergeCell ref="R15:T15"/>
    <mergeCell ref="R14:T14"/>
    <mergeCell ref="B14:G14"/>
    <mergeCell ref="B15:H15"/>
  </mergeCells>
  <conditionalFormatting sqref="B7:B12 D10:D12">
    <cfRule type="containsBlanks" dxfId="8" priority="53">
      <formula>LEN(TRIM(B7))=0</formula>
    </cfRule>
  </conditionalFormatting>
  <conditionalFormatting sqref="B7:B12">
    <cfRule type="cellIs" dxfId="7" priority="50" operator="greaterThanOrEqual">
      <formula>1</formula>
    </cfRule>
  </conditionalFormatting>
  <conditionalFormatting sqref="T7:T12">
    <cfRule type="cellIs" dxfId="6" priority="37" operator="equal">
      <formula>"VYHOVUJE"</formula>
    </cfRule>
  </conditionalFormatting>
  <conditionalFormatting sqref="T7:T12">
    <cfRule type="cellIs" dxfId="5" priority="36" operator="equal">
      <formula>"NEVYHOVUJE"</formula>
    </cfRule>
  </conditionalFormatting>
  <conditionalFormatting sqref="G7:H12 R7:R12">
    <cfRule type="containsBlanks" dxfId="4" priority="30">
      <formula>LEN(TRIM(G7))=0</formula>
    </cfRule>
  </conditionalFormatting>
  <conditionalFormatting sqref="G7:H12 R7:R12">
    <cfRule type="notContainsBlanks" dxfId="3" priority="28">
      <formula>LEN(TRIM(G7))&gt;0</formula>
    </cfRule>
  </conditionalFormatting>
  <conditionalFormatting sqref="G7:H12 R7:R12">
    <cfRule type="notContainsBlanks" dxfId="2" priority="27">
      <formula>LEN(TRIM(G7))&gt;0</formula>
    </cfRule>
  </conditionalFormatting>
  <conditionalFormatting sqref="G7:H12">
    <cfRule type="notContainsBlanks" dxfId="1" priority="26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2022-03-18T07:00:48Z</dcterms:modified>
</cp:coreProperties>
</file>